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4240" windowHeight="131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Лист2!$A$8:$I$250</definedName>
    <definedName name="_xlnm.Print_Area" localSheetId="1">Лист2!$A$1:$L$252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8" i="2"/>
  <c r="J105" l="1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39"/>
  <c r="I75"/>
  <c r="I105"/>
  <c r="I111"/>
  <c r="F113" l="1"/>
  <c r="J195"/>
  <c r="J87"/>
  <c r="J83" l="1"/>
  <c r="J81"/>
  <c r="I219"/>
  <c r="I215" l="1"/>
  <c r="J123" l="1"/>
  <c r="L247"/>
  <c r="K247"/>
  <c r="I247"/>
  <c r="H247"/>
  <c r="G247"/>
  <c r="J193"/>
  <c r="F193" s="1"/>
  <c r="F229"/>
  <c r="J239"/>
  <c r="F241"/>
  <c r="F235"/>
  <c r="F223"/>
  <c r="F217"/>
  <c r="F211"/>
  <c r="F205"/>
  <c r="F199"/>
  <c r="F187"/>
  <c r="F181"/>
  <c r="F175"/>
  <c r="F169"/>
  <c r="F163"/>
  <c r="F157"/>
  <c r="F151"/>
  <c r="J247" l="1"/>
  <c r="F145"/>
  <c r="F139"/>
  <c r="F133"/>
  <c r="F127"/>
  <c r="H122"/>
  <c r="I122"/>
  <c r="J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I14"/>
  <c r="J14"/>
  <c r="K14"/>
  <c r="L14"/>
  <c r="F247" l="1"/>
  <c r="F244"/>
  <c r="F243"/>
  <c r="F242"/>
  <c r="F240"/>
  <c r="L239"/>
  <c r="K239"/>
  <c r="I239"/>
  <c r="H239"/>
  <c r="G239"/>
  <c r="F239" l="1"/>
  <c r="J120"/>
  <c r="J80"/>
  <c r="J15"/>
  <c r="J12"/>
  <c r="I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48" l="1"/>
  <c r="L77"/>
  <c r="L119"/>
  <c r="L12"/>
  <c r="L246" s="1"/>
  <c r="L15"/>
  <c r="L249" s="1"/>
  <c r="L16"/>
  <c r="L250" s="1"/>
  <c r="L17"/>
  <c r="K12"/>
  <c r="K15"/>
  <c r="K16"/>
  <c r="K17"/>
  <c r="L53"/>
  <c r="L47"/>
  <c r="L41"/>
  <c r="L35"/>
  <c r="L29"/>
  <c r="L23"/>
  <c r="L11" l="1"/>
  <c r="L245" s="1"/>
  <c r="F213"/>
  <c r="I15"/>
  <c r="I233"/>
  <c r="J233"/>
  <c r="H233"/>
  <c r="G233"/>
  <c r="I83"/>
  <c r="I81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5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48" l="1"/>
  <c r="K11"/>
  <c r="K119"/>
  <c r="K77"/>
  <c r="K250"/>
  <c r="K249"/>
  <c r="K191"/>
  <c r="K246"/>
  <c r="H183"/>
  <c r="F183" s="1"/>
  <c r="H194"/>
  <c r="K245" l="1"/>
  <c r="H123"/>
  <c r="G179"/>
  <c r="I179"/>
  <c r="J179"/>
  <c r="H179"/>
  <c r="G107"/>
  <c r="I107"/>
  <c r="J107"/>
  <c r="H107"/>
  <c r="F107" l="1"/>
  <c r="F179"/>
  <c r="G219"/>
  <c r="F219" s="1"/>
  <c r="G12" l="1"/>
  <c r="H12"/>
  <c r="F14"/>
  <c r="G15"/>
  <c r="H15"/>
  <c r="G16"/>
  <c r="H16"/>
  <c r="I16"/>
  <c r="J16"/>
  <c r="G192"/>
  <c r="H192"/>
  <c r="J192"/>
  <c r="G194"/>
  <c r="J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48" s="1"/>
  <c r="H78"/>
  <c r="I78"/>
  <c r="H71"/>
  <c r="H65" s="1"/>
  <c r="I71"/>
  <c r="I65" s="1"/>
  <c r="H70"/>
  <c r="I70"/>
  <c r="J70"/>
  <c r="H69"/>
  <c r="I69"/>
  <c r="I249" s="1"/>
  <c r="J69"/>
  <c r="J249" s="1"/>
  <c r="H68"/>
  <c r="H248" s="1"/>
  <c r="I68"/>
  <c r="J68"/>
  <c r="H66"/>
  <c r="I66"/>
  <c r="J66"/>
  <c r="J77" l="1"/>
  <c r="J248"/>
  <c r="F12"/>
  <c r="I246"/>
  <c r="F195"/>
  <c r="F196"/>
  <c r="F192"/>
  <c r="F16"/>
  <c r="F194"/>
  <c r="F15"/>
  <c r="I77"/>
  <c r="H81"/>
  <c r="H249" s="1"/>
  <c r="H246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46"/>
  <c r="J250"/>
  <c r="G149"/>
  <c r="J245" l="1"/>
  <c r="I149"/>
  <c r="H149"/>
  <c r="F149" l="1"/>
  <c r="I23"/>
  <c r="H23"/>
  <c r="G23"/>
  <c r="F23" l="1"/>
  <c r="G129"/>
  <c r="F129" s="1"/>
  <c r="G123" l="1"/>
  <c r="F123" s="1"/>
  <c r="G81"/>
  <c r="F81" s="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49" s="1"/>
  <c r="G70"/>
  <c r="G71"/>
  <c r="F71" s="1"/>
  <c r="F68" l="1"/>
  <c r="F70"/>
  <c r="G249"/>
  <c r="G65"/>
  <c r="F65" s="1"/>
  <c r="G29" l="1"/>
  <c r="G78"/>
  <c r="F78" s="1"/>
  <c r="F246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F80" l="1"/>
  <c r="F248" s="1"/>
  <c r="G248"/>
  <c r="I191"/>
  <c r="I11"/>
  <c r="F41"/>
  <c r="F197"/>
  <c r="F155"/>
  <c r="F215"/>
  <c r="F82"/>
  <c r="F250" s="1"/>
  <c r="G250"/>
  <c r="F53"/>
  <c r="F167"/>
  <c r="F35"/>
  <c r="F47"/>
  <c r="F161"/>
  <c r="F221"/>
  <c r="I119"/>
  <c r="G77"/>
  <c r="F77" s="1"/>
  <c r="G246"/>
  <c r="G119"/>
  <c r="H119"/>
  <c r="G191"/>
  <c r="H191"/>
  <c r="G11"/>
  <c r="I250"/>
  <c r="H250"/>
  <c r="H29"/>
  <c r="F29" s="1"/>
  <c r="I245" l="1"/>
  <c r="F191"/>
  <c r="F119"/>
  <c r="G245"/>
  <c r="H11"/>
  <c r="H245" s="1"/>
  <c r="F11" l="1"/>
  <c r="F245" s="1"/>
</calcChain>
</file>

<file path=xl/sharedStrings.xml><?xml version="1.0" encoding="utf-8"?>
<sst xmlns="http://schemas.openxmlformats.org/spreadsheetml/2006/main" count="459" uniqueCount="196">
  <si>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</si>
  <si>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</si>
  <si>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</si>
  <si>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</si>
  <si>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</si>
  <si>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</si>
  <si>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</si>
  <si>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</si>
  <si>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</si>
  <si>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</si>
  <si>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</si>
  <si>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</si>
  <si>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</si>
  <si>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</si>
  <si>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</si>
  <si>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</si>
  <si>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</si>
  <si>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</si>
  <si>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</si>
  <si>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</si>
  <si>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</si>
  <si>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</si>
  <si>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</si>
  <si>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</si>
  <si>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</si>
  <si>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</si>
  <si>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</si>
  <si>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</si>
  <si>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</si>
  <si>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</si>
  <si>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</si>
  <si>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</si>
  <si>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</si>
  <si>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</si>
  <si>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</si>
  <si>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</si>
  <si>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</si>
  <si>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</si>
  <si>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</si>
  <si>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</si>
  <si>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</si>
  <si>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</si>
  <si>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</si>
  <si>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</si>
  <si>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</si>
  <si>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</si>
  <si>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</si>
  <si>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</si>
  <si>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</si>
  <si>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</si>
  <si>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</si>
  <si>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</si>
  <si>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</si>
  <si>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</si>
  <si>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</si>
  <si>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</si>
  <si>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</si>
  <si>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</si>
  <si>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</si>
  <si>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</si>
  <si>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</si>
  <si>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</si>
  <si>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</si>
  <si>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</si>
  <si>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</si>
  <si>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</si>
  <si>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</si>
  <si>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</si>
  <si>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</si>
  <si>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</si>
  <si>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</si>
  <si>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</si>
  <si>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</si>
  <si>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</si>
  <si>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</si>
  <si>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</si>
  <si>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</si>
  <si>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</si>
  <si>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</si>
  <si>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</si>
  <si>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</si>
  <si>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</si>
  <si>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</si>
  <si>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</si>
  <si>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</si>
  <si>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</si>
  <si>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</si>
  <si>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</si>
  <si>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</si>
  <si>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</si>
  <si>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</si>
  <si>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</si>
  <si>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</si>
  <si>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</si>
  <si>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</si>
  <si>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</si>
  <si>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</si>
  <si>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</si>
  <si>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</si>
  <si>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</si>
  <si>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</si>
  <si>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</si>
  <si>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</si>
  <si>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</si>
  <si>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</si>
  <si>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</si>
  <si>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</si>
  <si>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</si>
  <si>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</si>
  <si>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</si>
  <si>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</si>
  <si>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</si>
  <si>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</si>
  <si>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</si>
  <si>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</si>
  <si>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</si>
  <si>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</si>
  <si>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</si>
  <si>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</si>
  <si>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</si>
  <si>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</si>
  <si>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</si>
  <si>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</si>
  <si>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</si>
  <si>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</si>
  <si>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</si>
  <si>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</si>
  <si>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</si>
  <si>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</si>
  <si>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</si>
  <si>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</si>
  <si>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</si>
  <si>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</si>
  <si>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</si>
  <si>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</si>
  <si>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</si>
  <si>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</si>
  <si>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</si>
  <si>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</si>
  <si>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</si>
  <si>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</si>
  <si>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</si>
  <si>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</si>
  <si>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</si>
  <si>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</si>
  <si>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</si>
  <si>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</si>
  <si>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</si>
  <si>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</si>
  <si>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</si>
  <si>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</si>
  <si>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</si>
  <si>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</si>
  <si>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</si>
  <si>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</si>
  <si>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</si>
  <si>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</si>
  <si>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</si>
  <si>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</si>
  <si>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</si>
  <si>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</si>
  <si>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</si>
  <si>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</si>
  <si>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</si>
  <si>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</si>
  <si>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</si>
  <si>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</si>
  <si>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</si>
  <si>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</si>
  <si>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</si>
  <si>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</si>
  <si>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</si>
  <si>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</si>
  <si>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</si>
  <si>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</si>
  <si>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</si>
  <si>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</si>
  <si>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</si>
  <si>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</si>
  <si>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</si>
  <si>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</si>
  <si>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</si>
  <si>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</si>
  <si>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</si>
  <si>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</si>
  <si>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</si>
  <si>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</si>
  <si>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</si>
  <si>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</si>
  <si>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</si>
  <si>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</si>
  <si>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</si>
  <si>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</si>
  <si>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</si>
  <si>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>ДКСМПиМО АГЕ РК,  учреждения  подведомственные ДКСМПиМО АГЕ РК, отдел городского 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</si>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</sst>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0" fontId="14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/>
    <xf numFmtId="165" fontId="12" fillId="0" borderId="0" xfId="0" applyNumberFormat="1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77"/>
  <sheetViews>
    <sheetView tabSelected="1" view="pageBreakPreview" topLeftCell="A244" zoomScale="140" zoomScaleNormal="100" zoomScaleSheetLayoutView="140" workbookViewId="0">
      <selection activeCell="E256" sqref="E256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2" t="s">
        <v>186</v>
      </c>
      <c r="H1" s="92"/>
      <c r="I1" s="92"/>
      <c r="J1" s="92"/>
      <c r="K1" s="92"/>
      <c r="L1" s="92"/>
    </row>
    <row r="2" spans="1:53" ht="11.25" customHeight="1">
      <c r="A2" s="31"/>
      <c r="B2" s="31"/>
      <c r="C2" s="31"/>
      <c r="D2" s="31"/>
      <c r="E2" s="31"/>
      <c r="F2" s="32"/>
      <c r="G2" s="92"/>
      <c r="H2" s="92"/>
      <c r="I2" s="92"/>
      <c r="J2" s="92"/>
      <c r="K2" s="92"/>
      <c r="L2" s="92"/>
    </row>
    <row r="3" spans="1:53" ht="21.75" customHeight="1">
      <c r="A3" s="90" t="s">
        <v>78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53" ht="21.75" customHeight="1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53" ht="1.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53" ht="21.75" customHeight="1">
      <c r="A6" s="126" t="s">
        <v>48</v>
      </c>
      <c r="B6" s="126" t="s">
        <v>49</v>
      </c>
      <c r="C6" s="126" t="s">
        <v>50</v>
      </c>
      <c r="D6" s="126" t="s">
        <v>51</v>
      </c>
      <c r="E6" s="126" t="s">
        <v>52</v>
      </c>
      <c r="F6" s="126" t="s">
        <v>53</v>
      </c>
      <c r="G6" s="126" t="s">
        <v>77</v>
      </c>
      <c r="H6" s="129"/>
      <c r="I6" s="129"/>
      <c r="J6" s="129"/>
      <c r="K6" s="129"/>
      <c r="L6" s="129"/>
    </row>
    <row r="7" spans="1:53" ht="21.75" customHeight="1">
      <c r="A7" s="127"/>
      <c r="B7" s="127"/>
      <c r="C7" s="127"/>
      <c r="D7" s="127"/>
      <c r="E7" s="127"/>
      <c r="F7" s="127"/>
      <c r="G7" s="128"/>
      <c r="H7" s="130"/>
      <c r="I7" s="130"/>
      <c r="J7" s="130"/>
      <c r="K7" s="130"/>
      <c r="L7" s="130"/>
    </row>
    <row r="8" spans="1:53" s="31" customFormat="1" ht="21.75" customHeight="1">
      <c r="A8" s="127"/>
      <c r="B8" s="127"/>
      <c r="C8" s="127"/>
      <c r="D8" s="127"/>
      <c r="E8" s="127"/>
      <c r="F8" s="127"/>
      <c r="G8" s="126" t="s">
        <v>54</v>
      </c>
      <c r="H8" s="126" t="s">
        <v>71</v>
      </c>
      <c r="I8" s="126" t="s">
        <v>74</v>
      </c>
      <c r="J8" s="131" t="s">
        <v>107</v>
      </c>
      <c r="K8" s="93" t="s">
        <v>131</v>
      </c>
      <c r="L8" s="93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28"/>
      <c r="B9" s="128"/>
      <c r="C9" s="128"/>
      <c r="D9" s="128"/>
      <c r="E9" s="128"/>
      <c r="F9" s="128"/>
      <c r="G9" s="127"/>
      <c r="H9" s="127"/>
      <c r="I9" s="127"/>
      <c r="J9" s="131"/>
      <c r="K9" s="94"/>
      <c r="L9" s="9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1" t="s">
        <v>55</v>
      </c>
      <c r="B11" s="116" t="s">
        <v>80</v>
      </c>
      <c r="C11" s="101" t="s">
        <v>149</v>
      </c>
      <c r="D11" s="116" t="s">
        <v>157</v>
      </c>
      <c r="E11" s="25" t="s">
        <v>47</v>
      </c>
      <c r="F11" s="13">
        <f>G11+H11+I11+J11+K11+L11</f>
        <v>570095.74625999993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99215.045999999988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2"/>
      <c r="B12" s="117"/>
      <c r="C12" s="102"/>
      <c r="D12" s="117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2"/>
      <c r="B13" s="117"/>
      <c r="C13" s="102"/>
      <c r="D13" s="117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21.75" customHeight="1">
      <c r="A14" s="102"/>
      <c r="B14" s="117"/>
      <c r="C14" s="102"/>
      <c r="D14" s="117"/>
      <c r="E14" s="25" t="s">
        <v>57</v>
      </c>
      <c r="F14" s="13">
        <f t="shared" si="1"/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2"/>
      <c r="B15" s="117"/>
      <c r="C15" s="102"/>
      <c r="D15" s="117"/>
      <c r="E15" s="25" t="s">
        <v>58</v>
      </c>
      <c r="F15" s="13">
        <f t="shared" si="1"/>
        <v>568470.25257999997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 t="shared" ref="I15:J15" si="5">I21+I27+I33+I39+I45+I51+I57+I63</f>
        <v>90644.727579999992</v>
      </c>
      <c r="J15" s="14">
        <f t="shared" si="5"/>
        <v>99107.045999999988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21.75" customHeight="1">
      <c r="A16" s="103"/>
      <c r="B16" s="123"/>
      <c r="C16" s="103"/>
      <c r="D16" s="123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6" t="s">
        <v>60</v>
      </c>
      <c r="B17" s="118" t="s">
        <v>114</v>
      </c>
      <c r="C17" s="101" t="s">
        <v>191</v>
      </c>
      <c r="D17" s="116" t="s">
        <v>158</v>
      </c>
      <c r="E17" s="25" t="s">
        <v>47</v>
      </c>
      <c r="F17" s="13">
        <f t="shared" ref="F17:F22" si="9">G17+H17+I17+J17+K17+L17</f>
        <v>2409.34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484.75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7"/>
      <c r="B18" s="119"/>
      <c r="C18" s="102"/>
      <c r="D18" s="117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7"/>
      <c r="B19" s="119"/>
      <c r="C19" s="102"/>
      <c r="D19" s="117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7"/>
      <c r="B20" s="119"/>
      <c r="C20" s="102"/>
      <c r="D20" s="117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21.75" customHeight="1">
      <c r="A21" s="117"/>
      <c r="B21" s="119"/>
      <c r="C21" s="102"/>
      <c r="D21" s="117"/>
      <c r="E21" s="18" t="s">
        <v>58</v>
      </c>
      <c r="F21" s="13">
        <f t="shared" si="9"/>
        <v>2409.34</v>
      </c>
      <c r="G21" s="27">
        <v>443.25</v>
      </c>
      <c r="H21" s="17">
        <v>1281.3399999999999</v>
      </c>
      <c r="I21" s="16">
        <v>200</v>
      </c>
      <c r="J21" s="16">
        <v>484.75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21.75" customHeight="1">
      <c r="A22" s="123"/>
      <c r="B22" s="120"/>
      <c r="C22" s="103"/>
      <c r="D22" s="123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6" t="s">
        <v>61</v>
      </c>
      <c r="B23" s="118" t="s">
        <v>125</v>
      </c>
      <c r="C23" s="101" t="s">
        <v>106</v>
      </c>
      <c r="D23" s="116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7"/>
      <c r="B24" s="119"/>
      <c r="C24" s="102"/>
      <c r="D24" s="117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7"/>
      <c r="B25" s="119"/>
      <c r="C25" s="102"/>
      <c r="D25" s="117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7"/>
      <c r="B26" s="119"/>
      <c r="C26" s="102"/>
      <c r="D26" s="117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7"/>
      <c r="B27" s="119"/>
      <c r="C27" s="102"/>
      <c r="D27" s="117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3"/>
      <c r="B28" s="120"/>
      <c r="C28" s="103"/>
      <c r="D28" s="123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6" t="s">
        <v>62</v>
      </c>
      <c r="B29" s="118" t="s">
        <v>124</v>
      </c>
      <c r="C29" s="101" t="s">
        <v>150</v>
      </c>
      <c r="D29" s="116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7"/>
      <c r="B30" s="119"/>
      <c r="C30" s="102"/>
      <c r="D30" s="117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7"/>
      <c r="B31" s="119"/>
      <c r="C31" s="102"/>
      <c r="D31" s="117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7"/>
      <c r="B32" s="119"/>
      <c r="C32" s="102"/>
      <c r="D32" s="117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7"/>
      <c r="B33" s="119"/>
      <c r="C33" s="102"/>
      <c r="D33" s="117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3"/>
      <c r="B34" s="120"/>
      <c r="C34" s="103"/>
      <c r="D34" s="123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6" t="s">
        <v>63</v>
      </c>
      <c r="B35" s="118" t="s">
        <v>115</v>
      </c>
      <c r="C35" s="101" t="s">
        <v>151</v>
      </c>
      <c r="D35" s="116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7"/>
      <c r="B36" s="119"/>
      <c r="C36" s="102"/>
      <c r="D36" s="117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7"/>
      <c r="B37" s="119"/>
      <c r="C37" s="102"/>
      <c r="D37" s="117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7"/>
      <c r="B38" s="119"/>
      <c r="C38" s="102"/>
      <c r="D38" s="117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7"/>
      <c r="B39" s="119"/>
      <c r="C39" s="102"/>
      <c r="D39" s="117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3"/>
      <c r="B40" s="120"/>
      <c r="C40" s="103"/>
      <c r="D40" s="123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6" t="s">
        <v>75</v>
      </c>
      <c r="B41" s="118" t="s">
        <v>116</v>
      </c>
      <c r="C41" s="101" t="s">
        <v>152</v>
      </c>
      <c r="D41" s="116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7"/>
      <c r="B42" s="119"/>
      <c r="C42" s="102"/>
      <c r="D42" s="117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7"/>
      <c r="B43" s="119"/>
      <c r="C43" s="102"/>
      <c r="D43" s="117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7"/>
      <c r="B44" s="119"/>
      <c r="C44" s="102"/>
      <c r="D44" s="117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7"/>
      <c r="B45" s="119"/>
      <c r="C45" s="102"/>
      <c r="D45" s="117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3"/>
      <c r="B46" s="120"/>
      <c r="C46" s="103"/>
      <c r="D46" s="123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6" t="s">
        <v>99</v>
      </c>
      <c r="B47" s="118" t="s">
        <v>117</v>
      </c>
      <c r="C47" s="101" t="s">
        <v>153</v>
      </c>
      <c r="D47" s="116" t="s">
        <v>163</v>
      </c>
      <c r="E47" s="25" t="s">
        <v>47</v>
      </c>
      <c r="F47" s="13">
        <f t="shared" ref="F47:F52" si="25">G47+H47+I47+J47+K47+L47</f>
        <v>60166.445999999996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10700.504000000001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7"/>
      <c r="B48" s="119"/>
      <c r="C48" s="102"/>
      <c r="D48" s="117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7"/>
      <c r="B49" s="119"/>
      <c r="C49" s="102"/>
      <c r="D49" s="117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7"/>
      <c r="B50" s="119"/>
      <c r="C50" s="102"/>
      <c r="D50" s="117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7"/>
      <c r="B51" s="119"/>
      <c r="C51" s="102"/>
      <c r="D51" s="117"/>
      <c r="E51" s="25" t="s">
        <v>58</v>
      </c>
      <c r="F51" s="13">
        <f t="shared" si="25"/>
        <v>60166.445999999996</v>
      </c>
      <c r="G51" s="17">
        <v>8545.7039999999997</v>
      </c>
      <c r="H51" s="17">
        <v>8961.1419999999998</v>
      </c>
      <c r="I51" s="17">
        <v>9687.23</v>
      </c>
      <c r="J51" s="16">
        <v>10700.504000000001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3"/>
      <c r="B52" s="120"/>
      <c r="C52" s="103"/>
      <c r="D52" s="123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6" t="s">
        <v>103</v>
      </c>
      <c r="B53" s="118" t="s">
        <v>91</v>
      </c>
      <c r="C53" s="101" t="s">
        <v>153</v>
      </c>
      <c r="D53" s="116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7"/>
      <c r="B54" s="119"/>
      <c r="C54" s="102"/>
      <c r="D54" s="117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7"/>
      <c r="B55" s="119"/>
      <c r="C55" s="102"/>
      <c r="D55" s="117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7"/>
      <c r="B56" s="119"/>
      <c r="C56" s="102"/>
      <c r="D56" s="117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7"/>
      <c r="B57" s="119"/>
      <c r="C57" s="102"/>
      <c r="D57" s="117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3"/>
      <c r="B58" s="120"/>
      <c r="C58" s="103"/>
      <c r="D58" s="123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6" t="s">
        <v>133</v>
      </c>
      <c r="B59" s="118" t="s">
        <v>135</v>
      </c>
      <c r="C59" s="148">
        <v>2023</v>
      </c>
      <c r="D59" s="104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7"/>
      <c r="B60" s="119"/>
      <c r="C60" s="149"/>
      <c r="D60" s="105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7"/>
      <c r="B61" s="119"/>
      <c r="C61" s="149"/>
      <c r="D61" s="105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7"/>
      <c r="B62" s="119"/>
      <c r="C62" s="149"/>
      <c r="D62" s="105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7"/>
      <c r="B63" s="119"/>
      <c r="C63" s="149"/>
      <c r="D63" s="105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78.75" customHeight="1">
      <c r="A64" s="123"/>
      <c r="B64" s="120"/>
      <c r="C64" s="150"/>
      <c r="D64" s="106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6" t="s">
        <v>64</v>
      </c>
      <c r="B65" s="116" t="s">
        <v>81</v>
      </c>
      <c r="C65" s="101" t="s">
        <v>154</v>
      </c>
      <c r="D65" s="104" t="s">
        <v>164</v>
      </c>
      <c r="E65" s="25" t="s">
        <v>47</v>
      </c>
      <c r="F65" s="13">
        <f t="shared" si="32"/>
        <v>1138.2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283.8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7"/>
      <c r="B66" s="117"/>
      <c r="C66" s="102"/>
      <c r="D66" s="105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7"/>
      <c r="B67" s="117"/>
      <c r="C67" s="102"/>
      <c r="D67" s="105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7"/>
      <c r="B68" s="117"/>
      <c r="C68" s="102"/>
      <c r="D68" s="105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7"/>
      <c r="B69" s="117"/>
      <c r="C69" s="102"/>
      <c r="D69" s="105"/>
      <c r="E69" s="25" t="s">
        <v>58</v>
      </c>
      <c r="F69" s="13">
        <f t="shared" si="32"/>
        <v>1138.2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283.8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21.75" customHeight="1">
      <c r="A70" s="123"/>
      <c r="B70" s="123"/>
      <c r="C70" s="103"/>
      <c r="D70" s="106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6" t="s">
        <v>22</v>
      </c>
      <c r="B71" s="118" t="s">
        <v>110</v>
      </c>
      <c r="C71" s="101" t="s">
        <v>154</v>
      </c>
      <c r="D71" s="104" t="s">
        <v>164</v>
      </c>
      <c r="E71" s="25" t="s">
        <v>47</v>
      </c>
      <c r="F71" s="13">
        <f t="shared" ref="F71:F76" si="40">G71+H71+I71+J71+K71+L71</f>
        <v>1138.2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283.8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7"/>
      <c r="B72" s="119"/>
      <c r="C72" s="102"/>
      <c r="D72" s="105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7"/>
      <c r="B73" s="119"/>
      <c r="C73" s="102"/>
      <c r="D73" s="105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7"/>
      <c r="B74" s="119"/>
      <c r="C74" s="102"/>
      <c r="D74" s="105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7"/>
      <c r="B75" s="119"/>
      <c r="C75" s="102"/>
      <c r="D75" s="105"/>
      <c r="E75" s="25" t="s">
        <v>58</v>
      </c>
      <c r="F75" s="13">
        <f t="shared" si="40"/>
        <v>1138.2</v>
      </c>
      <c r="G75" s="17">
        <v>200</v>
      </c>
      <c r="H75" s="16">
        <v>200</v>
      </c>
      <c r="I75" s="16">
        <f>200-29.4</f>
        <v>170.6</v>
      </c>
      <c r="J75" s="16">
        <v>283.8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30.75" customHeight="1">
      <c r="A76" s="123"/>
      <c r="B76" s="120"/>
      <c r="C76" s="103"/>
      <c r="D76" s="106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6" t="s">
        <v>65</v>
      </c>
      <c r="B77" s="116" t="s">
        <v>82</v>
      </c>
      <c r="C77" s="101" t="s">
        <v>149</v>
      </c>
      <c r="D77" s="116" t="s">
        <v>165</v>
      </c>
      <c r="E77" s="19" t="s">
        <v>47</v>
      </c>
      <c r="F77" s="13">
        <f t="shared" ref="F77:F82" si="42">G77+H77+I77+J77+K77+L77</f>
        <v>183350.61462000001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34277.146369999995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7"/>
      <c r="B78" s="117"/>
      <c r="C78" s="102"/>
      <c r="D78" s="117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7"/>
      <c r="B79" s="117"/>
      <c r="C79" s="102"/>
      <c r="D79" s="117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7"/>
      <c r="B80" s="117"/>
      <c r="C80" s="102"/>
      <c r="D80" s="117"/>
      <c r="E80" s="19" t="s">
        <v>57</v>
      </c>
      <c r="F80" s="13">
        <f t="shared" si="42"/>
        <v>0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</f>
        <v>0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7"/>
      <c r="B81" s="117"/>
      <c r="C81" s="102"/>
      <c r="D81" s="117"/>
      <c r="E81" s="19" t="s">
        <v>58</v>
      </c>
      <c r="F81" s="13">
        <f t="shared" si="42"/>
        <v>182512.71461999998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J87+J93+J99+J105+J111+J116+J117</f>
        <v>33439.246369999993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21.75" customHeight="1">
      <c r="A82" s="123"/>
      <c r="B82" s="123"/>
      <c r="C82" s="103"/>
      <c r="D82" s="117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6" t="s">
        <v>66</v>
      </c>
      <c r="B83" s="118" t="s">
        <v>118</v>
      </c>
      <c r="C83" s="101" t="s">
        <v>106</v>
      </c>
      <c r="D83" s="113" t="s">
        <v>166</v>
      </c>
      <c r="E83" s="19" t="s">
        <v>47</v>
      </c>
      <c r="F83" s="13">
        <f t="shared" ref="F83:F88" si="48">G83+H83+I83+J83+K83+L83</f>
        <v>2445.9560000000001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311.32000000000005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7"/>
      <c r="B84" s="119"/>
      <c r="C84" s="102"/>
      <c r="D84" s="114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7"/>
      <c r="B85" s="119"/>
      <c r="C85" s="102"/>
      <c r="D85" s="114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7"/>
      <c r="B86" s="119"/>
      <c r="C86" s="102"/>
      <c r="D86" s="114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7"/>
      <c r="B87" s="119"/>
      <c r="C87" s="102"/>
      <c r="D87" s="114"/>
      <c r="E87" s="19" t="s">
        <v>58</v>
      </c>
      <c r="F87" s="13">
        <f t="shared" si="48"/>
        <v>2445.9560000000001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</f>
        <v>311.32000000000005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3"/>
      <c r="B88" s="120"/>
      <c r="C88" s="103"/>
      <c r="D88" s="115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6" t="s">
        <v>2</v>
      </c>
      <c r="B89" s="118" t="s">
        <v>119</v>
      </c>
      <c r="C89" s="101" t="s">
        <v>149</v>
      </c>
      <c r="D89" s="113" t="s">
        <v>167</v>
      </c>
      <c r="E89" s="19" t="s">
        <v>47</v>
      </c>
      <c r="F89" s="13">
        <f t="shared" ref="F89:F94" si="51">G89+H89+I89+J89+K89+L89</f>
        <v>99327.911999999997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18457.231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7"/>
      <c r="B90" s="119"/>
      <c r="C90" s="102"/>
      <c r="D90" s="114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7"/>
      <c r="B91" s="119"/>
      <c r="C91" s="102"/>
      <c r="D91" s="114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7"/>
      <c r="B92" s="119"/>
      <c r="C92" s="102"/>
      <c r="D92" s="114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7"/>
      <c r="B93" s="119"/>
      <c r="C93" s="102"/>
      <c r="D93" s="114"/>
      <c r="E93" s="19" t="s">
        <v>58</v>
      </c>
      <c r="F93" s="13">
        <f t="shared" si="51"/>
        <v>99327.911999999997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v>18457.231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3"/>
      <c r="B94" s="120"/>
      <c r="C94" s="103"/>
      <c r="D94" s="115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6" t="s">
        <v>67</v>
      </c>
      <c r="B95" s="118" t="s">
        <v>120</v>
      </c>
      <c r="C95" s="101" t="s">
        <v>153</v>
      </c>
      <c r="D95" s="113" t="s">
        <v>168</v>
      </c>
      <c r="E95" s="19" t="s">
        <v>47</v>
      </c>
      <c r="F95" s="13">
        <f t="shared" ref="F95:F100" si="53">G95+H95+I95+J95+K95+L95</f>
        <v>37934.429000000004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6890.527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7"/>
      <c r="B96" s="119"/>
      <c r="C96" s="102"/>
      <c r="D96" s="114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7"/>
      <c r="B97" s="119"/>
      <c r="C97" s="102"/>
      <c r="D97" s="114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7"/>
      <c r="B98" s="119"/>
      <c r="C98" s="102"/>
      <c r="D98" s="114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7"/>
      <c r="B99" s="119"/>
      <c r="C99" s="102"/>
      <c r="D99" s="114"/>
      <c r="E99" s="19" t="s">
        <v>58</v>
      </c>
      <c r="F99" s="13">
        <f t="shared" si="53"/>
        <v>37934.429000000004</v>
      </c>
      <c r="G99" s="17">
        <v>4884.8909999999996</v>
      </c>
      <c r="H99" s="17">
        <v>5178.9229999999998</v>
      </c>
      <c r="I99" s="16">
        <f>6297.915</f>
        <v>6297.915</v>
      </c>
      <c r="J99" s="16">
        <v>6890.527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3"/>
      <c r="B100" s="120"/>
      <c r="C100" s="103"/>
      <c r="D100" s="115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6" t="s">
        <v>93</v>
      </c>
      <c r="B101" s="118" t="s">
        <v>121</v>
      </c>
      <c r="C101" s="101" t="s">
        <v>149</v>
      </c>
      <c r="D101" s="113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7"/>
      <c r="B102" s="119"/>
      <c r="C102" s="102"/>
      <c r="D102" s="114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7"/>
      <c r="B103" s="119"/>
      <c r="C103" s="102"/>
      <c r="D103" s="114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7"/>
      <c r="B104" s="119"/>
      <c r="C104" s="102"/>
      <c r="D104" s="114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7"/>
      <c r="B105" s="119"/>
      <c r="C105" s="102"/>
      <c r="D105" s="114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3"/>
      <c r="B106" s="120"/>
      <c r="C106" s="103"/>
      <c r="D106" s="115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47" t="s">
        <v>126</v>
      </c>
      <c r="B107" s="118" t="s">
        <v>127</v>
      </c>
      <c r="C107" s="101" t="s">
        <v>138</v>
      </c>
      <c r="D107" s="113" t="s">
        <v>187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7"/>
      <c r="B108" s="119"/>
      <c r="C108" s="102"/>
      <c r="D108" s="114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7"/>
      <c r="B109" s="119"/>
      <c r="C109" s="102"/>
      <c r="D109" s="114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7"/>
      <c r="B110" s="119"/>
      <c r="C110" s="102"/>
      <c r="D110" s="114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7"/>
      <c r="B111" s="119"/>
      <c r="C111" s="102"/>
      <c r="D111" s="114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3"/>
      <c r="B112" s="120"/>
      <c r="C112" s="103"/>
      <c r="D112" s="115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47" t="s">
        <v>189</v>
      </c>
      <c r="B113" s="118" t="s">
        <v>190</v>
      </c>
      <c r="C113" s="101">
        <v>2024</v>
      </c>
      <c r="D113" s="113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7"/>
      <c r="B114" s="119"/>
      <c r="C114" s="102"/>
      <c r="D114" s="114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7"/>
      <c r="B115" s="119"/>
      <c r="C115" s="102"/>
      <c r="D115" s="114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7"/>
      <c r="B116" s="119"/>
      <c r="C116" s="102"/>
      <c r="D116" s="114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7"/>
      <c r="B117" s="119"/>
      <c r="C117" s="102"/>
      <c r="D117" s="114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3"/>
      <c r="B118" s="120"/>
      <c r="C118" s="103"/>
      <c r="D118" s="115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04" t="s">
        <v>68</v>
      </c>
      <c r="B119" s="104" t="s">
        <v>84</v>
      </c>
      <c r="C119" s="101" t="s">
        <v>149</v>
      </c>
      <c r="D119" s="104" t="s">
        <v>164</v>
      </c>
      <c r="E119" s="26" t="s">
        <v>47</v>
      </c>
      <c r="F119" s="13">
        <f t="shared" ref="F119:F124" si="67">G119+H119+I119+J119+K119+L119</f>
        <v>422678.51715999993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 t="shared" si="68"/>
        <v>71611.472309999983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05"/>
      <c r="B120" s="105"/>
      <c r="C120" s="102"/>
      <c r="D120" s="105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05"/>
      <c r="B121" s="105"/>
      <c r="C121" s="102"/>
      <c r="D121" s="105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05"/>
      <c r="B122" s="105"/>
      <c r="C122" s="102"/>
      <c r="D122" s="105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05"/>
      <c r="B123" s="105"/>
      <c r="C123" s="102"/>
      <c r="D123" s="105"/>
      <c r="E123" s="26" t="s">
        <v>58</v>
      </c>
      <c r="F123" s="13">
        <f>G123+H123+I123+J123+K123+L123</f>
        <v>416289.29626999993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71290.261529999989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06"/>
      <c r="B124" s="106"/>
      <c r="C124" s="103"/>
      <c r="D124" s="106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04" t="s">
        <v>69</v>
      </c>
      <c r="B125" s="107" t="s">
        <v>100</v>
      </c>
      <c r="C125" s="101" t="s">
        <v>154</v>
      </c>
      <c r="D125" s="95" t="s">
        <v>170</v>
      </c>
      <c r="E125" s="26" t="s">
        <v>47</v>
      </c>
      <c r="F125" s="13">
        <f t="shared" ref="F125:F130" si="76">G125+H125+I125+J125+K125+L125</f>
        <v>56946.013500000001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5937.54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05"/>
      <c r="B126" s="108"/>
      <c r="C126" s="102"/>
      <c r="D126" s="132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05"/>
      <c r="B127" s="108"/>
      <c r="C127" s="102"/>
      <c r="D127" s="132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05"/>
      <c r="B128" s="108"/>
      <c r="C128" s="102"/>
      <c r="D128" s="132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05"/>
      <c r="B129" s="108"/>
      <c r="C129" s="102"/>
      <c r="D129" s="132"/>
      <c r="E129" s="26" t="s">
        <v>58</v>
      </c>
      <c r="F129" s="13">
        <f t="shared" si="76"/>
        <v>56946.013500000001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6">
        <v>5937.54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06"/>
      <c r="B130" s="109"/>
      <c r="C130" s="103"/>
      <c r="D130" s="133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04" t="s">
        <v>70</v>
      </c>
      <c r="B131" s="98" t="s">
        <v>180</v>
      </c>
      <c r="C131" s="101" t="s">
        <v>155</v>
      </c>
      <c r="D131" s="95" t="s">
        <v>171</v>
      </c>
      <c r="E131" s="26" t="s">
        <v>47</v>
      </c>
      <c r="F131" s="13">
        <f t="shared" ref="F131:F136" si="78">G131+H131+I131+J131+K131+L131</f>
        <v>2293.8009099999999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325.2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05"/>
      <c r="B132" s="121"/>
      <c r="C132" s="102"/>
      <c r="D132" s="132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05"/>
      <c r="B133" s="121"/>
      <c r="C133" s="102"/>
      <c r="D133" s="132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05"/>
      <c r="B134" s="121"/>
      <c r="C134" s="102"/>
      <c r="D134" s="132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05"/>
      <c r="B135" s="121"/>
      <c r="C135" s="102"/>
      <c r="D135" s="132"/>
      <c r="E135" s="26" t="s">
        <v>58</v>
      </c>
      <c r="F135" s="13">
        <f t="shared" si="78"/>
        <v>2293.8009099999999</v>
      </c>
      <c r="G135" s="17">
        <v>200</v>
      </c>
      <c r="H135" s="16">
        <v>713</v>
      </c>
      <c r="I135" s="17">
        <f>276.60091</f>
        <v>276.60091</v>
      </c>
      <c r="J135" s="16">
        <v>325.2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06"/>
      <c r="B136" s="122"/>
      <c r="C136" s="103"/>
      <c r="D136" s="133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04" t="s">
        <v>76</v>
      </c>
      <c r="B137" s="98" t="s">
        <v>102</v>
      </c>
      <c r="C137" s="101" t="s">
        <v>156</v>
      </c>
      <c r="D137" s="95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05"/>
      <c r="B138" s="121"/>
      <c r="C138" s="102"/>
      <c r="D138" s="132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05"/>
      <c r="B139" s="121"/>
      <c r="C139" s="102"/>
      <c r="D139" s="132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05"/>
      <c r="B140" s="121"/>
      <c r="C140" s="102"/>
      <c r="D140" s="132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05"/>
      <c r="B141" s="121"/>
      <c r="C141" s="102"/>
      <c r="D141" s="132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06"/>
      <c r="B142" s="122"/>
      <c r="C142" s="103"/>
      <c r="D142" s="133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04" t="s">
        <v>97</v>
      </c>
      <c r="B143" s="98" t="s">
        <v>101</v>
      </c>
      <c r="C143" s="101" t="s">
        <v>192</v>
      </c>
      <c r="D143" s="95" t="s">
        <v>173</v>
      </c>
      <c r="E143" s="26" t="s">
        <v>47</v>
      </c>
      <c r="F143" s="13">
        <f t="shared" ref="F143:F148" si="82">G143+H143+I143+J143+K143+L143</f>
        <v>4889.326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878.26099999999997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05"/>
      <c r="B144" s="121"/>
      <c r="C144" s="102"/>
      <c r="D144" s="132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05"/>
      <c r="B145" s="121"/>
      <c r="C145" s="102"/>
      <c r="D145" s="132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05"/>
      <c r="B146" s="121"/>
      <c r="C146" s="102"/>
      <c r="D146" s="132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05"/>
      <c r="B147" s="121"/>
      <c r="C147" s="102"/>
      <c r="D147" s="132"/>
      <c r="E147" s="26" t="s">
        <v>58</v>
      </c>
      <c r="F147" s="13">
        <f t="shared" si="82"/>
        <v>4889.326</v>
      </c>
      <c r="G147" s="17">
        <v>3949.9850000000001</v>
      </c>
      <c r="H147" s="16">
        <v>0</v>
      </c>
      <c r="I147" s="16">
        <v>61.08</v>
      </c>
      <c r="J147" s="16">
        <v>878.26099999999997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06"/>
      <c r="B148" s="122"/>
      <c r="C148" s="103"/>
      <c r="D148" s="133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04" t="s">
        <v>94</v>
      </c>
      <c r="B149" s="98" t="s">
        <v>104</v>
      </c>
      <c r="C149" s="101">
        <v>2021</v>
      </c>
      <c r="D149" s="95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05"/>
      <c r="B150" s="121"/>
      <c r="C150" s="102"/>
      <c r="D150" s="132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05"/>
      <c r="B151" s="121"/>
      <c r="C151" s="102"/>
      <c r="D151" s="132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05"/>
      <c r="B152" s="121"/>
      <c r="C152" s="102"/>
      <c r="D152" s="132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05"/>
      <c r="B153" s="121"/>
      <c r="C153" s="102"/>
      <c r="D153" s="132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06"/>
      <c r="B154" s="122"/>
      <c r="C154" s="103"/>
      <c r="D154" s="133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04" t="s">
        <v>95</v>
      </c>
      <c r="B155" s="110" t="s">
        <v>122</v>
      </c>
      <c r="C155" s="101" t="s">
        <v>149</v>
      </c>
      <c r="D155" s="95" t="s">
        <v>175</v>
      </c>
      <c r="E155" s="26" t="s">
        <v>47</v>
      </c>
      <c r="F155" s="13">
        <f t="shared" ref="F155:F160" si="86">G155+H155+I155+J155+K155+L155</f>
        <v>124347.23999999999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22364.707999999999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05"/>
      <c r="B156" s="111"/>
      <c r="C156" s="102"/>
      <c r="D156" s="132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05"/>
      <c r="B157" s="111"/>
      <c r="C157" s="102"/>
      <c r="D157" s="132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05"/>
      <c r="B158" s="111"/>
      <c r="C158" s="102"/>
      <c r="D158" s="132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05"/>
      <c r="B159" s="111"/>
      <c r="C159" s="102"/>
      <c r="D159" s="132"/>
      <c r="E159" s="26" t="s">
        <v>58</v>
      </c>
      <c r="F159" s="13">
        <f t="shared" si="86"/>
        <v>124347.23999999999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6">
        <v>22364.707999999999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06"/>
      <c r="B160" s="112"/>
      <c r="C160" s="103"/>
      <c r="D160" s="133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04" t="s">
        <v>96</v>
      </c>
      <c r="B161" s="98" t="s">
        <v>85</v>
      </c>
      <c r="C161" s="101" t="s">
        <v>153</v>
      </c>
      <c r="D161" s="95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05"/>
      <c r="B162" s="111"/>
      <c r="C162" s="102"/>
      <c r="D162" s="96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05"/>
      <c r="B163" s="111"/>
      <c r="C163" s="102"/>
      <c r="D163" s="96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05"/>
      <c r="B164" s="111"/>
      <c r="C164" s="102"/>
      <c r="D164" s="96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05"/>
      <c r="B165" s="111"/>
      <c r="C165" s="102"/>
      <c r="D165" s="96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06"/>
      <c r="B166" s="112"/>
      <c r="C166" s="103"/>
      <c r="D166" s="97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04" t="s">
        <v>105</v>
      </c>
      <c r="B167" s="98" t="s">
        <v>123</v>
      </c>
      <c r="C167" s="101" t="s">
        <v>149</v>
      </c>
      <c r="D167" s="124" t="s">
        <v>174</v>
      </c>
      <c r="E167" s="26" t="s">
        <v>47</v>
      </c>
      <c r="F167" s="13">
        <f t="shared" ref="F167:F172" si="91">G167+H167+I167+J167+K167+L167</f>
        <v>186488.81964999999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33833.588000000003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05"/>
      <c r="B168" s="111"/>
      <c r="C168" s="102"/>
      <c r="D168" s="124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05"/>
      <c r="B169" s="111"/>
      <c r="C169" s="102"/>
      <c r="D169" s="124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05"/>
      <c r="B170" s="111"/>
      <c r="C170" s="102"/>
      <c r="D170" s="124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05"/>
      <c r="B171" s="111"/>
      <c r="C171" s="102"/>
      <c r="D171" s="124"/>
      <c r="E171" s="26" t="s">
        <v>58</v>
      </c>
      <c r="F171" s="13">
        <f t="shared" si="91"/>
        <v>186488.81964999999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6">
        <v>33833.588000000003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06"/>
      <c r="B172" s="112"/>
      <c r="C172" s="103"/>
      <c r="D172" s="125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04" t="s">
        <v>108</v>
      </c>
      <c r="B173" s="98" t="s">
        <v>109</v>
      </c>
      <c r="C173" s="101" t="s">
        <v>181</v>
      </c>
      <c r="D173" s="95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05"/>
      <c r="B174" s="121"/>
      <c r="C174" s="102"/>
      <c r="D174" s="132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05"/>
      <c r="B175" s="121"/>
      <c r="C175" s="102"/>
      <c r="D175" s="132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05"/>
      <c r="B176" s="121"/>
      <c r="C176" s="102"/>
      <c r="D176" s="132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05"/>
      <c r="B177" s="121"/>
      <c r="C177" s="102"/>
      <c r="D177" s="132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06"/>
      <c r="B178" s="122"/>
      <c r="C178" s="103"/>
      <c r="D178" s="133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04" t="s">
        <v>128</v>
      </c>
      <c r="B179" s="98" t="s">
        <v>129</v>
      </c>
      <c r="C179" s="101" t="s">
        <v>178</v>
      </c>
      <c r="D179" s="95" t="s">
        <v>177</v>
      </c>
      <c r="E179" s="26" t="s">
        <v>47</v>
      </c>
      <c r="F179" s="13">
        <f t="shared" ref="F179:F184" si="96">G179+H179+I179+J179+K179+L179</f>
        <v>885.12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52.73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05"/>
      <c r="B180" s="121"/>
      <c r="C180" s="102"/>
      <c r="D180" s="132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05"/>
      <c r="B181" s="121"/>
      <c r="C181" s="102"/>
      <c r="D181" s="132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05"/>
      <c r="B182" s="121"/>
      <c r="C182" s="102"/>
      <c r="D182" s="132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05"/>
      <c r="B183" s="121"/>
      <c r="C183" s="102"/>
      <c r="D183" s="132"/>
      <c r="E183" s="26" t="s">
        <v>58</v>
      </c>
      <c r="F183" s="13">
        <f t="shared" si="96"/>
        <v>885.12</v>
      </c>
      <c r="G183" s="16">
        <v>0</v>
      </c>
      <c r="H183" s="17">
        <f>475.89</f>
        <v>475.89</v>
      </c>
      <c r="I183" s="16">
        <v>356.5</v>
      </c>
      <c r="J183" s="16">
        <v>52.73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06"/>
      <c r="B184" s="122"/>
      <c r="C184" s="103"/>
      <c r="D184" s="133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04" t="s">
        <v>132</v>
      </c>
      <c r="B185" s="98" t="s">
        <v>134</v>
      </c>
      <c r="C185" s="148">
        <v>2023</v>
      </c>
      <c r="D185" s="95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05"/>
      <c r="B186" s="121"/>
      <c r="C186" s="149"/>
      <c r="D186" s="132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05"/>
      <c r="B187" s="121"/>
      <c r="C187" s="149"/>
      <c r="D187" s="132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05"/>
      <c r="B188" s="121"/>
      <c r="C188" s="149"/>
      <c r="D188" s="132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05"/>
      <c r="B189" s="121"/>
      <c r="C189" s="149"/>
      <c r="D189" s="132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06"/>
      <c r="B190" s="122"/>
      <c r="C190" s="150"/>
      <c r="D190" s="133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04" t="s">
        <v>79</v>
      </c>
      <c r="B191" s="104" t="s">
        <v>86</v>
      </c>
      <c r="C191" s="101" t="s">
        <v>106</v>
      </c>
      <c r="D191" s="95" t="s">
        <v>193</v>
      </c>
      <c r="E191" s="26" t="s">
        <v>47</v>
      </c>
      <c r="F191" s="13">
        <f>G191+H191+I191+J191+K191+L191</f>
        <v>105441.31755000001</v>
      </c>
      <c r="G191" s="14">
        <f>G197+G209+G215+G203+G221+G227</f>
        <v>19417.261200000001</v>
      </c>
      <c r="H191" s="14">
        <f t="shared" ref="H191:K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</f>
        <v>19092.844010000001</v>
      </c>
      <c r="K191" s="73">
        <f t="shared" si="104"/>
        <v>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05"/>
      <c r="B192" s="105"/>
      <c r="C192" s="102"/>
      <c r="D192" s="140"/>
      <c r="E192" s="26" t="s">
        <v>56</v>
      </c>
      <c r="F192" s="13">
        <f t="shared" ref="F192:F196" si="105">G192+H192+I192+J192+K192+L192</f>
        <v>13740.236140000001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 t="shared" si="106"/>
        <v>7600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05"/>
      <c r="B193" s="105"/>
      <c r="C193" s="102"/>
      <c r="D193" s="140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05"/>
      <c r="B194" s="105"/>
      <c r="C194" s="102"/>
      <c r="D194" s="140"/>
      <c r="E194" s="26" t="s">
        <v>57</v>
      </c>
      <c r="F194" s="13">
        <f t="shared" si="105"/>
        <v>14751.607600000001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 t="shared" si="107"/>
        <v>400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05"/>
      <c r="B195" s="105"/>
      <c r="C195" s="102"/>
      <c r="D195" s="140"/>
      <c r="E195" s="26" t="s">
        <v>58</v>
      </c>
      <c r="F195" s="13">
        <f t="shared" si="105"/>
        <v>66384.019839999994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</f>
        <v>527.39003999999989</v>
      </c>
      <c r="K195" s="73">
        <f t="shared" si="108"/>
        <v>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51.75" customHeight="1">
      <c r="A196" s="106"/>
      <c r="B196" s="106"/>
      <c r="C196" s="103"/>
      <c r="D196" s="141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5" t="s">
        <v>25</v>
      </c>
      <c r="B197" s="98" t="s">
        <v>112</v>
      </c>
      <c r="C197" s="101" t="s">
        <v>188</v>
      </c>
      <c r="D197" s="95" t="s">
        <v>194</v>
      </c>
      <c r="E197" s="26" t="s">
        <v>47</v>
      </c>
      <c r="F197" s="13">
        <f t="shared" ref="F197:F202" si="109">G197+H197+I197+J197+K197+L197</f>
        <v>8030.1132699999998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8008.0080099999996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96"/>
      <c r="B198" s="99"/>
      <c r="C198" s="102"/>
      <c r="D198" s="140"/>
      <c r="E198" s="26" t="s">
        <v>56</v>
      </c>
      <c r="F198" s="13">
        <f t="shared" si="109"/>
        <v>7621</v>
      </c>
      <c r="G198" s="16">
        <v>0</v>
      </c>
      <c r="H198" s="16">
        <v>21</v>
      </c>
      <c r="I198" s="16">
        <v>0</v>
      </c>
      <c r="J198" s="16">
        <v>7600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96"/>
      <c r="B199" s="99"/>
      <c r="C199" s="102"/>
      <c r="D199" s="140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96"/>
      <c r="B200" s="99"/>
      <c r="C200" s="102"/>
      <c r="D200" s="140"/>
      <c r="E200" s="26" t="s">
        <v>57</v>
      </c>
      <c r="F200" s="13">
        <f t="shared" si="109"/>
        <v>401.10525999999999</v>
      </c>
      <c r="G200" s="16">
        <v>0</v>
      </c>
      <c r="H200" s="16">
        <v>1.1052599999999999</v>
      </c>
      <c r="I200" s="16">
        <v>0</v>
      </c>
      <c r="J200" s="16">
        <v>400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96"/>
      <c r="B201" s="99"/>
      <c r="C201" s="102"/>
      <c r="D201" s="140"/>
      <c r="E201" s="26" t="s">
        <v>58</v>
      </c>
      <c r="F201" s="13">
        <f t="shared" si="109"/>
        <v>8.0080100000000005</v>
      </c>
      <c r="G201" s="16">
        <v>0</v>
      </c>
      <c r="H201" s="16">
        <v>0</v>
      </c>
      <c r="I201" s="16">
        <v>0</v>
      </c>
      <c r="J201" s="16">
        <v>8.0080100000000005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21.75" customHeight="1">
      <c r="A202" s="97"/>
      <c r="B202" s="100"/>
      <c r="C202" s="103"/>
      <c r="D202" s="141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95" t="s">
        <v>26</v>
      </c>
      <c r="B203" s="98" t="s">
        <v>130</v>
      </c>
      <c r="C203" s="101" t="s">
        <v>90</v>
      </c>
      <c r="D203" s="95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96"/>
      <c r="B204" s="99"/>
      <c r="C204" s="102"/>
      <c r="D204" s="142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96"/>
      <c r="B205" s="99"/>
      <c r="C205" s="102"/>
      <c r="D205" s="142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96"/>
      <c r="B206" s="99"/>
      <c r="C206" s="102"/>
      <c r="D206" s="142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96"/>
      <c r="B207" s="99"/>
      <c r="C207" s="102"/>
      <c r="D207" s="142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97"/>
      <c r="B208" s="100"/>
      <c r="C208" s="103"/>
      <c r="D208" s="143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95" t="s">
        <v>27</v>
      </c>
      <c r="B209" s="98" t="s">
        <v>139</v>
      </c>
      <c r="C209" s="101" t="s">
        <v>106</v>
      </c>
      <c r="D209" s="95" t="s">
        <v>195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96"/>
      <c r="B210" s="99"/>
      <c r="C210" s="102"/>
      <c r="D210" s="140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96"/>
      <c r="B211" s="99"/>
      <c r="C211" s="102"/>
      <c r="D211" s="140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96"/>
      <c r="B212" s="99"/>
      <c r="C212" s="102"/>
      <c r="D212" s="140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96"/>
      <c r="B213" s="99"/>
      <c r="C213" s="102"/>
      <c r="D213" s="140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97"/>
      <c r="B214" s="100"/>
      <c r="C214" s="103"/>
      <c r="D214" s="141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95" t="s">
        <v>28</v>
      </c>
      <c r="B215" s="110" t="s">
        <v>179</v>
      </c>
      <c r="C215" s="101" t="s">
        <v>90</v>
      </c>
      <c r="D215" s="95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96"/>
      <c r="B216" s="99"/>
      <c r="C216" s="102"/>
      <c r="D216" s="142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96"/>
      <c r="B217" s="99"/>
      <c r="C217" s="102"/>
      <c r="D217" s="142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96"/>
      <c r="B218" s="99"/>
      <c r="C218" s="102"/>
      <c r="D218" s="142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96"/>
      <c r="B219" s="99"/>
      <c r="C219" s="102"/>
      <c r="D219" s="142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97"/>
      <c r="B220" s="100"/>
      <c r="C220" s="103"/>
      <c r="D220" s="143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95" t="s">
        <v>98</v>
      </c>
      <c r="B221" s="134" t="s">
        <v>144</v>
      </c>
      <c r="C221" s="137" t="s">
        <v>182</v>
      </c>
      <c r="D221" s="95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96"/>
      <c r="B222" s="135"/>
      <c r="C222" s="138"/>
      <c r="D222" s="96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96"/>
      <c r="B223" s="135"/>
      <c r="C223" s="138"/>
      <c r="D223" s="96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96"/>
      <c r="B224" s="135"/>
      <c r="C224" s="138"/>
      <c r="D224" s="96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96"/>
      <c r="B225" s="135"/>
      <c r="C225" s="138"/>
      <c r="D225" s="96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97"/>
      <c r="B226" s="136"/>
      <c r="C226" s="139"/>
      <c r="D226" s="97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95" t="s">
        <v>111</v>
      </c>
      <c r="B227" s="98" t="s">
        <v>113</v>
      </c>
      <c r="C227" s="101">
        <v>2023</v>
      </c>
      <c r="D227" s="95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96"/>
      <c r="B228" s="99"/>
      <c r="C228" s="102"/>
      <c r="D228" s="140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96"/>
      <c r="B229" s="99"/>
      <c r="C229" s="102"/>
      <c r="D229" s="140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96"/>
      <c r="B230" s="99"/>
      <c r="C230" s="102"/>
      <c r="D230" s="140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96"/>
      <c r="B231" s="99"/>
      <c r="C231" s="102"/>
      <c r="D231" s="140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97"/>
      <c r="B232" s="100"/>
      <c r="C232" s="103"/>
      <c r="D232" s="141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95" t="s">
        <v>140</v>
      </c>
      <c r="B233" s="98" t="s">
        <v>141</v>
      </c>
      <c r="C233" s="101">
        <v>2023</v>
      </c>
      <c r="D233" s="95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96"/>
      <c r="B234" s="99"/>
      <c r="C234" s="102"/>
      <c r="D234" s="140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96"/>
      <c r="B235" s="99"/>
      <c r="C235" s="102"/>
      <c r="D235" s="140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96"/>
      <c r="B236" s="99"/>
      <c r="C236" s="102"/>
      <c r="D236" s="140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96"/>
      <c r="B237" s="99"/>
      <c r="C237" s="102"/>
      <c r="D237" s="140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97"/>
      <c r="B238" s="100"/>
      <c r="C238" s="103"/>
      <c r="D238" s="141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95" t="s">
        <v>183</v>
      </c>
      <c r="B239" s="98" t="s">
        <v>184</v>
      </c>
      <c r="C239" s="101">
        <v>2024</v>
      </c>
      <c r="D239" s="95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 t="shared" ref="K239:L239" si="123">K240+K242+K243+K244</f>
        <v>0</v>
      </c>
      <c r="L239" s="14">
        <f t="shared" si="123"/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96"/>
      <c r="B240" s="99"/>
      <c r="C240" s="102"/>
      <c r="D240" s="140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96"/>
      <c r="B241" s="99"/>
      <c r="C241" s="102"/>
      <c r="D241" s="140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96"/>
      <c r="B242" s="99"/>
      <c r="C242" s="102"/>
      <c r="D242" s="140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96"/>
      <c r="B243" s="99"/>
      <c r="C243" s="102"/>
      <c r="D243" s="140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58" customFormat="1" ht="21.75" customHeight="1">
      <c r="A244" s="97"/>
      <c r="B244" s="100"/>
      <c r="C244" s="103"/>
      <c r="D244" s="141"/>
      <c r="E244" s="26" t="s">
        <v>59</v>
      </c>
      <c r="F244" s="13">
        <f t="shared" ref="F244" si="124">G244+H244+I244+J244+K244</f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54"/>
      <c r="AS244" s="55"/>
      <c r="AT244" s="55"/>
      <c r="AU244" s="55"/>
      <c r="AV244" s="55"/>
      <c r="AW244" s="55"/>
      <c r="AX244" s="55"/>
      <c r="AY244" s="55"/>
      <c r="AZ244" s="56"/>
      <c r="BA244" s="57"/>
    </row>
    <row r="245" spans="1:53" s="42" customFormat="1" ht="21.75" customHeight="1">
      <c r="A245" s="116"/>
      <c r="B245" s="144" t="s">
        <v>73</v>
      </c>
      <c r="C245" s="101" t="s">
        <v>149</v>
      </c>
      <c r="D245" s="124"/>
      <c r="E245" s="25" t="s">
        <v>47</v>
      </c>
      <c r="F245" s="23">
        <f t="shared" ref="F245:J246" si="125">F11+F65+F77+F119+F191</f>
        <v>1282704.3955899999</v>
      </c>
      <c r="G245" s="23">
        <f t="shared" si="125"/>
        <v>182601.34386000002</v>
      </c>
      <c r="H245" s="23">
        <f t="shared" si="125"/>
        <v>233788.01252999998</v>
      </c>
      <c r="I245" s="23">
        <f t="shared" si="125"/>
        <v>207030.61450999998</v>
      </c>
      <c r="J245" s="23">
        <f t="shared" si="125"/>
        <v>224480.30868999998</v>
      </c>
      <c r="K245" s="70">
        <f>K11+K65+K77+K119+K191+K107+K179</f>
        <v>199465.86599999998</v>
      </c>
      <c r="L245" s="70">
        <f>L11+L65+L77+L119+L191</f>
        <v>235338.25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59"/>
      <c r="AN245" s="59"/>
      <c r="AO245" s="59"/>
      <c r="AP245" s="59"/>
      <c r="AQ245" s="59"/>
      <c r="AR245" s="39"/>
      <c r="AS245" s="39"/>
      <c r="AT245" s="39"/>
      <c r="AU245" s="39"/>
      <c r="AV245" s="39"/>
      <c r="AW245" s="39"/>
      <c r="AX245" s="39"/>
      <c r="AY245" s="39"/>
      <c r="AZ245" s="39"/>
    </row>
    <row r="246" spans="1:53" s="42" customFormat="1" ht="21.75" customHeight="1">
      <c r="A246" s="117"/>
      <c r="B246" s="145"/>
      <c r="C246" s="102"/>
      <c r="D246" s="124"/>
      <c r="E246" s="25" t="s">
        <v>56</v>
      </c>
      <c r="F246" s="23">
        <f t="shared" si="125"/>
        <v>21800.995989999999</v>
      </c>
      <c r="G246" s="23">
        <f t="shared" si="125"/>
        <v>6456.1931199999999</v>
      </c>
      <c r="H246" s="23">
        <f t="shared" si="125"/>
        <v>356.34931</v>
      </c>
      <c r="I246" s="23">
        <f t="shared" si="125"/>
        <v>6245.4033200000003</v>
      </c>
      <c r="J246" s="23">
        <f t="shared" si="125"/>
        <v>8743.0502400000005</v>
      </c>
      <c r="K246" s="70">
        <f>K12+K66+K78+K120+K192</f>
        <v>0</v>
      </c>
      <c r="L246" s="70">
        <f>L12+L66+L78+L120+L192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59"/>
      <c r="AN246" s="59"/>
      <c r="AO246" s="59"/>
      <c r="AP246" s="59"/>
      <c r="AQ246" s="59"/>
      <c r="AR246" s="39"/>
      <c r="AS246" s="39"/>
      <c r="AT246" s="39"/>
      <c r="AU246" s="39"/>
      <c r="AV246" s="39"/>
      <c r="AW246" s="39"/>
      <c r="AX246" s="39"/>
      <c r="AY246" s="39"/>
      <c r="AZ246" s="39"/>
    </row>
    <row r="247" spans="1:53" s="42" customFormat="1" ht="27" customHeight="1">
      <c r="A247" s="117"/>
      <c r="B247" s="145"/>
      <c r="C247" s="102"/>
      <c r="D247" s="124"/>
      <c r="E247" s="25" t="s">
        <v>185</v>
      </c>
      <c r="F247" s="23">
        <f t="shared" ref="F247:H250" si="126">F13+F67+F79+F121+F193</f>
        <v>10565.45397</v>
      </c>
      <c r="G247" s="70">
        <f t="shared" si="126"/>
        <v>0</v>
      </c>
      <c r="H247" s="70">
        <f t="shared" si="126"/>
        <v>0</v>
      </c>
      <c r="I247" s="70">
        <f>I13+I73+I79+I121+I193</f>
        <v>0</v>
      </c>
      <c r="J247" s="23">
        <f>J13+J67+J79+J121+J193</f>
        <v>10565.45397</v>
      </c>
      <c r="K247" s="70">
        <f>K13+K67+K79+K121+K193</f>
        <v>0</v>
      </c>
      <c r="L247" s="70">
        <f>L13+L67+L79+L121+L193</f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59"/>
      <c r="AN247" s="59"/>
      <c r="AO247" s="59"/>
      <c r="AP247" s="59"/>
      <c r="AQ247" s="59"/>
      <c r="AR247" s="39"/>
      <c r="AS247" s="39"/>
      <c r="AT247" s="39"/>
      <c r="AU247" s="39"/>
      <c r="AV247" s="39"/>
      <c r="AW247" s="39"/>
      <c r="AX247" s="39"/>
      <c r="AY247" s="39"/>
      <c r="AZ247" s="39"/>
    </row>
    <row r="248" spans="1:53" s="42" customFormat="1" ht="21.75" customHeight="1">
      <c r="A248" s="117"/>
      <c r="B248" s="145"/>
      <c r="C248" s="102"/>
      <c r="D248" s="124"/>
      <c r="E248" s="25" t="s">
        <v>57</v>
      </c>
      <c r="F248" s="23">
        <f t="shared" si="126"/>
        <v>15543.462320000001</v>
      </c>
      <c r="G248" s="23">
        <f t="shared" si="126"/>
        <v>462.43673999999999</v>
      </c>
      <c r="H248" s="23">
        <f t="shared" si="126"/>
        <v>13484.10122</v>
      </c>
      <c r="I248" s="23">
        <f>I14+I74+I80+I122+I194</f>
        <v>856.86382000000003</v>
      </c>
      <c r="J248" s="23">
        <f>J14+J68+J80+J122+J194</f>
        <v>524.06053999999995</v>
      </c>
      <c r="K248" s="70">
        <f>K14+K68+K80+K122+K194</f>
        <v>108</v>
      </c>
      <c r="L248" s="70">
        <f>L14+L68+L80+L122+L194</f>
        <v>108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59"/>
      <c r="AN248" s="59"/>
      <c r="AO248" s="59"/>
      <c r="AP248" s="59"/>
      <c r="AQ248" s="59"/>
      <c r="AR248" s="39"/>
      <c r="AS248" s="39"/>
      <c r="AT248" s="39"/>
      <c r="AU248" s="39"/>
      <c r="AV248" s="39"/>
      <c r="AW248" s="39"/>
      <c r="AX248" s="39"/>
      <c r="AY248" s="39"/>
      <c r="AZ248" s="39"/>
    </row>
    <row r="249" spans="1:53" s="42" customFormat="1" ht="21.75" customHeight="1">
      <c r="A249" s="117"/>
      <c r="B249" s="145"/>
      <c r="C249" s="102"/>
      <c r="D249" s="124"/>
      <c r="E249" s="25" t="s">
        <v>58</v>
      </c>
      <c r="F249" s="23">
        <f t="shared" si="126"/>
        <v>1234794.4833099998</v>
      </c>
      <c r="G249" s="23">
        <f t="shared" si="126"/>
        <v>175682.71400000001</v>
      </c>
      <c r="H249" s="23">
        <f t="shared" si="126"/>
        <v>219947.56200000001</v>
      </c>
      <c r="I249" s="23">
        <f>I15+I69+I81+I123+I195</f>
        <v>199928.34736999997</v>
      </c>
      <c r="J249" s="23">
        <f>J15+J69+J81+J123+J195</f>
        <v>204647.74393999996</v>
      </c>
      <c r="K249" s="70">
        <f>K15+K69+K81+K123+K195+K111+K183</f>
        <v>199357.86599999998</v>
      </c>
      <c r="L249" s="70">
        <f>L15+L69+L81+L123+L195+L111+L183</f>
        <v>235230.25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59"/>
      <c r="AN249" s="59"/>
      <c r="AO249" s="59"/>
      <c r="AP249" s="59"/>
      <c r="AQ249" s="59"/>
      <c r="AR249" s="39"/>
      <c r="AS249" s="39"/>
      <c r="AT249" s="39"/>
      <c r="AU249" s="39"/>
      <c r="AV249" s="39"/>
      <c r="AW249" s="39"/>
      <c r="AX249" s="39"/>
      <c r="AY249" s="39"/>
      <c r="AZ249" s="39"/>
    </row>
    <row r="250" spans="1:53" s="58" customFormat="1" ht="21.75" customHeight="1">
      <c r="A250" s="123"/>
      <c r="B250" s="146"/>
      <c r="C250" s="103"/>
      <c r="D250" s="125"/>
      <c r="E250" s="25" t="s">
        <v>59</v>
      </c>
      <c r="F250" s="13">
        <f t="shared" si="126"/>
        <v>0</v>
      </c>
      <c r="G250" s="23">
        <f t="shared" si="126"/>
        <v>0</v>
      </c>
      <c r="H250" s="23">
        <f t="shared" si="126"/>
        <v>0</v>
      </c>
      <c r="I250" s="23">
        <f>I16+I70+I82+I124+I196</f>
        <v>0</v>
      </c>
      <c r="J250" s="23">
        <f>J16+J70+J82+J124+J196</f>
        <v>0</v>
      </c>
      <c r="K250" s="70">
        <f>K16+K70+K82+K124+K196</f>
        <v>0</v>
      </c>
      <c r="L250" s="70">
        <f>L16+L70+L82+L124+L196</f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60"/>
      <c r="AN250" s="60"/>
      <c r="AO250" s="60"/>
      <c r="AP250" s="60"/>
      <c r="AQ250" s="60"/>
      <c r="AR250" s="55"/>
      <c r="AS250" s="55"/>
      <c r="AT250" s="55"/>
      <c r="AU250" s="55"/>
      <c r="AV250" s="55"/>
      <c r="AW250" s="55"/>
      <c r="AX250" s="55"/>
      <c r="AY250" s="55"/>
      <c r="AZ250" s="55"/>
    </row>
    <row r="251" spans="1:53" s="80" customFormat="1" ht="12" customHeight="1">
      <c r="B251" s="81" t="s">
        <v>145</v>
      </c>
      <c r="C251" s="82"/>
      <c r="D251" s="83" t="s">
        <v>146</v>
      </c>
      <c r="E251" s="83"/>
      <c r="F251" s="83"/>
      <c r="G251" s="83"/>
      <c r="H251" s="83"/>
      <c r="I251" s="151"/>
      <c r="J251" s="152"/>
      <c r="K251" s="152"/>
      <c r="L251" s="84"/>
      <c r="M251" s="84"/>
      <c r="N251" s="84"/>
      <c r="O251" s="84"/>
      <c r="P251" s="84"/>
      <c r="Q251" s="84"/>
      <c r="R251" s="84"/>
    </row>
    <row r="252" spans="1:53" s="80" customFormat="1" ht="14.25" customHeight="1">
      <c r="B252" s="85"/>
      <c r="C252" s="85"/>
      <c r="D252" s="86" t="s">
        <v>148</v>
      </c>
      <c r="E252" s="86"/>
      <c r="F252" s="86"/>
      <c r="G252" s="86"/>
      <c r="H252" s="86"/>
      <c r="I252" s="77"/>
      <c r="J252" s="79"/>
      <c r="K252" s="151" t="s">
        <v>147</v>
      </c>
      <c r="L252" s="87"/>
      <c r="M252" s="84"/>
      <c r="N252" s="84"/>
      <c r="O252" s="84"/>
      <c r="P252" s="84"/>
      <c r="Q252" s="84"/>
      <c r="R252" s="84"/>
    </row>
    <row r="253" spans="1:53" s="77" customFormat="1" ht="12.75">
      <c r="B253" s="78"/>
      <c r="C253" s="78"/>
      <c r="D253" s="78"/>
      <c r="E253" s="78"/>
      <c r="F253" s="78"/>
      <c r="G253" s="78"/>
      <c r="H253" s="78"/>
      <c r="J253" s="88"/>
      <c r="K253" s="79"/>
      <c r="L253" s="79"/>
      <c r="M253" s="79"/>
      <c r="N253" s="79"/>
      <c r="O253" s="79"/>
      <c r="P253" s="79"/>
      <c r="Q253" s="79"/>
      <c r="R253" s="79"/>
    </row>
    <row r="254" spans="1:53" s="77" customFormat="1" ht="12.75">
      <c r="B254" s="78"/>
      <c r="C254" s="78"/>
      <c r="D254" s="78"/>
      <c r="E254" s="78"/>
      <c r="F254" s="78"/>
      <c r="G254" s="78"/>
      <c r="H254" s="78"/>
      <c r="I254" s="89"/>
      <c r="J254" s="89"/>
      <c r="K254" s="89"/>
      <c r="L254" s="79"/>
      <c r="M254" s="79"/>
      <c r="N254" s="79"/>
      <c r="O254" s="79"/>
      <c r="P254" s="79"/>
      <c r="Q254" s="79"/>
      <c r="R254" s="79"/>
    </row>
    <row r="255" spans="1:53" s="33" customFormat="1" ht="21.75" customHeight="1">
      <c r="F255" s="37"/>
      <c r="H255" s="61"/>
      <c r="I255" s="61"/>
      <c r="J255" s="61"/>
      <c r="K255" s="68"/>
      <c r="L255" s="68"/>
    </row>
    <row r="256" spans="1:53" s="33" customFormat="1" ht="21.75" customHeight="1">
      <c r="F256" s="37"/>
      <c r="H256" s="61"/>
      <c r="I256" s="61"/>
      <c r="J256" s="61"/>
      <c r="K256" s="68"/>
      <c r="L256" s="68"/>
    </row>
    <row r="257" spans="1:52" s="33" customFormat="1" ht="21.75" customHeight="1">
      <c r="F257" s="37"/>
      <c r="H257" s="61"/>
      <c r="I257" s="61"/>
      <c r="J257" s="61"/>
      <c r="K257" s="68"/>
      <c r="L257" s="68"/>
    </row>
    <row r="258" spans="1:52" s="33" customFormat="1" ht="21.75" customHeight="1">
      <c r="F258" s="37"/>
      <c r="H258" s="61"/>
      <c r="I258" s="61"/>
      <c r="J258" s="61"/>
      <c r="K258" s="68"/>
      <c r="L258" s="68"/>
    </row>
    <row r="259" spans="1:52" s="33" customFormat="1" ht="21.75" customHeight="1">
      <c r="F259" s="37"/>
      <c r="H259" s="61"/>
      <c r="I259" s="61"/>
      <c r="J259" s="61"/>
      <c r="K259" s="68"/>
      <c r="L259" s="68"/>
    </row>
    <row r="260" spans="1:52" s="33" customFormat="1" ht="21.75" customHeight="1">
      <c r="F260" s="37"/>
      <c r="H260" s="61"/>
      <c r="I260" s="61"/>
      <c r="J260" s="61"/>
      <c r="K260" s="68"/>
      <c r="L260" s="68"/>
    </row>
    <row r="261" spans="1:52" s="33" customFormat="1" ht="21.75" customHeight="1">
      <c r="F261" s="37"/>
      <c r="H261" s="61"/>
      <c r="I261" s="61"/>
      <c r="J261" s="61"/>
      <c r="K261" s="68"/>
      <c r="L261" s="68"/>
    </row>
    <row r="262" spans="1:52" s="33" customFormat="1" ht="21.75" customHeight="1">
      <c r="F262" s="37"/>
      <c r="H262" s="61"/>
      <c r="I262" s="61"/>
      <c r="J262" s="61"/>
      <c r="K262" s="68"/>
      <c r="L262" s="68"/>
    </row>
    <row r="263" spans="1:52" s="33" customFormat="1" ht="21.75" customHeight="1">
      <c r="F263" s="37"/>
      <c r="H263" s="61"/>
      <c r="I263" s="61"/>
      <c r="J263" s="61"/>
      <c r="K263" s="68"/>
      <c r="L263" s="68"/>
    </row>
    <row r="264" spans="1:52" s="33" customFormat="1" ht="21.75" customHeight="1">
      <c r="F264" s="37"/>
      <c r="H264" s="61"/>
      <c r="I264" s="61"/>
      <c r="J264" s="61"/>
      <c r="K264" s="68"/>
      <c r="L264" s="68"/>
    </row>
    <row r="265" spans="1:52" s="33" customFormat="1" ht="21.75" customHeight="1">
      <c r="F265" s="37"/>
      <c r="H265" s="61"/>
      <c r="I265" s="61"/>
      <c r="J265" s="61"/>
      <c r="K265" s="68"/>
      <c r="L265" s="68"/>
    </row>
    <row r="266" spans="1:52" s="33" customFormat="1" ht="21.75" customHeight="1">
      <c r="F266" s="37"/>
      <c r="H266" s="61"/>
      <c r="I266" s="61"/>
      <c r="J266" s="61"/>
      <c r="K266" s="68"/>
      <c r="L266" s="68"/>
    </row>
    <row r="267" spans="1:52" s="33" customFormat="1" ht="21.75" customHeight="1">
      <c r="F267" s="37"/>
      <c r="H267" s="61"/>
      <c r="I267" s="61"/>
      <c r="J267" s="61"/>
      <c r="K267" s="68"/>
      <c r="L267" s="68"/>
    </row>
    <row r="268" spans="1:52" s="33" customFormat="1" ht="21.75" customHeight="1">
      <c r="F268" s="37"/>
      <c r="H268" s="61"/>
      <c r="I268" s="61"/>
      <c r="J268" s="61"/>
      <c r="K268" s="68"/>
      <c r="L268" s="68"/>
    </row>
    <row r="269" spans="1:52" s="33" customFormat="1" ht="21.75" customHeight="1">
      <c r="F269" s="37"/>
      <c r="H269" s="61"/>
      <c r="I269" s="61"/>
      <c r="J269" s="61"/>
      <c r="K269" s="68"/>
      <c r="L269" s="68"/>
    </row>
    <row r="270" spans="1:52" s="33" customFormat="1" ht="21.75" customHeight="1">
      <c r="F270" s="37"/>
      <c r="H270" s="61"/>
      <c r="I270" s="61"/>
      <c r="J270" s="61"/>
      <c r="K270" s="68"/>
      <c r="L270" s="68"/>
    </row>
    <row r="271" spans="1:52" s="63" customFormat="1" ht="21.75" customHeight="1">
      <c r="A271" s="62"/>
      <c r="F271" s="64"/>
      <c r="H271" s="61"/>
      <c r="I271" s="61"/>
      <c r="J271" s="61"/>
      <c r="K271" s="68"/>
      <c r="L271" s="68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</row>
    <row r="272" spans="1:52" s="63" customFormat="1" ht="21.75" customHeight="1">
      <c r="A272" s="62"/>
      <c r="F272" s="64"/>
      <c r="H272" s="61"/>
      <c r="I272" s="61"/>
      <c r="J272" s="61"/>
      <c r="K272" s="68"/>
      <c r="L272" s="68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</row>
    <row r="273" spans="1:52" s="63" customFormat="1" ht="21.75" customHeight="1">
      <c r="A273" s="62"/>
      <c r="F273" s="64"/>
      <c r="H273" s="61"/>
      <c r="I273" s="61"/>
      <c r="J273" s="61"/>
      <c r="K273" s="68"/>
      <c r="L273" s="6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</row>
    <row r="274" spans="1:52" s="63" customFormat="1" ht="21.75" customHeight="1">
      <c r="A274" s="62"/>
      <c r="F274" s="64"/>
      <c r="H274" s="61"/>
      <c r="I274" s="61"/>
      <c r="J274" s="61"/>
      <c r="K274" s="68"/>
      <c r="L274" s="68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</row>
    <row r="275" spans="1:52" s="63" customFormat="1" ht="21.75" customHeight="1">
      <c r="A275" s="62"/>
      <c r="F275" s="64"/>
      <c r="H275" s="61"/>
      <c r="I275" s="61"/>
      <c r="J275" s="61"/>
      <c r="K275" s="68"/>
      <c r="L275" s="68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</row>
    <row r="276" spans="1:52" s="63" customFormat="1" ht="21.75" customHeight="1">
      <c r="A276" s="62"/>
      <c r="F276" s="64"/>
      <c r="H276" s="61"/>
      <c r="I276" s="61"/>
      <c r="J276" s="61"/>
      <c r="K276" s="68"/>
      <c r="L276" s="68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</row>
    <row r="277" spans="1:52" s="63" customFormat="1" ht="21.75" customHeight="1">
      <c r="A277" s="62"/>
      <c r="F277" s="64"/>
      <c r="H277" s="61"/>
      <c r="I277" s="61"/>
      <c r="J277" s="61"/>
      <c r="K277" s="68"/>
      <c r="L277" s="68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</row>
  </sheetData>
  <autoFilter ref="A8:I250"/>
  <mergeCells count="175"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B239:B244"/>
    <mergeCell ref="C239:C244"/>
    <mergeCell ref="D239:D244"/>
    <mergeCell ref="D89:D94"/>
    <mergeCell ref="C107:C112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A89:A94"/>
    <mergeCell ref="B89:B94"/>
    <mergeCell ref="C89:C94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45:D250"/>
    <mergeCell ref="D191:D196"/>
    <mergeCell ref="D197:D202"/>
    <mergeCell ref="D215:D220"/>
    <mergeCell ref="D221:D226"/>
    <mergeCell ref="D203:D208"/>
    <mergeCell ref="A245:A250"/>
    <mergeCell ref="C245:C250"/>
    <mergeCell ref="B245:B250"/>
    <mergeCell ref="A191:A196"/>
    <mergeCell ref="B191:B196"/>
    <mergeCell ref="C191:C196"/>
    <mergeCell ref="A215:A220"/>
    <mergeCell ref="A197:A202"/>
    <mergeCell ref="B197:B202"/>
    <mergeCell ref="C197:C202"/>
    <mergeCell ref="A239:A244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8" manualBreakCount="8">
    <brk id="28" max="11" man="1"/>
    <brk id="58" max="11" man="1"/>
    <brk id="82" max="11" man="1"/>
    <brk id="112" max="11" man="1"/>
    <brk id="142" max="11" man="1"/>
    <brk id="172" max="11" man="1"/>
    <brk id="196" max="11" man="1"/>
    <brk id="22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2024-01-26T14:29:20Z</dcterms:modified>
</cp:coreProperties>
</file>